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Elements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L30" i="1" l="1"/>
  <c r="L18" i="1"/>
  <c r="L17" i="1"/>
  <c r="L16" i="1"/>
  <c r="L29" i="1"/>
  <c r="L26" i="1"/>
  <c r="L15" i="1"/>
  <c r="L14" i="1"/>
  <c r="L19" i="1"/>
  <c r="L21" i="1"/>
  <c r="L23" i="1"/>
  <c r="L22" i="1"/>
  <c r="I18" i="1"/>
  <c r="I19" i="1"/>
  <c r="I20" i="1"/>
  <c r="I21" i="1"/>
  <c r="I22" i="1"/>
  <c r="I23" i="1"/>
  <c r="L20" i="1"/>
  <c r="L27" i="1"/>
  <c r="L25" i="1"/>
  <c r="L24" i="1"/>
  <c r="I25" i="1"/>
  <c r="I12" i="1"/>
  <c r="L28" i="1"/>
  <c r="L13" i="1"/>
  <c r="I11" i="1"/>
  <c r="I24" i="1"/>
  <c r="I5" i="1"/>
  <c r="I26" i="1" l="1"/>
  <c r="I13" i="1"/>
  <c r="I27" i="1" l="1"/>
  <c r="I6" i="1"/>
  <c r="I28" i="1" l="1"/>
  <c r="I7" i="1"/>
  <c r="I29" i="1" l="1"/>
  <c r="I30" i="1"/>
  <c r="I8" i="1"/>
  <c r="I14" i="1" l="1"/>
  <c r="I9" i="1"/>
  <c r="I10" i="1" l="1"/>
  <c r="I15" i="1" l="1"/>
  <c r="I16" i="1" l="1"/>
  <c r="I17" i="1" l="1"/>
</calcChain>
</file>

<file path=xl/sharedStrings.xml><?xml version="1.0" encoding="utf-8"?>
<sst xmlns="http://schemas.openxmlformats.org/spreadsheetml/2006/main" count="127" uniqueCount="36">
  <si>
    <t>Cmp020</t>
    <phoneticPr fontId="1"/>
  </si>
  <si>
    <t>.m_flow</t>
    <phoneticPr fontId="1"/>
  </si>
  <si>
    <t>.p</t>
    <phoneticPr fontId="1"/>
  </si>
  <si>
    <t>.h</t>
    <phoneticPr fontId="1"/>
  </si>
  <si>
    <t>Parameter</t>
    <phoneticPr fontId="1"/>
  </si>
  <si>
    <t>variable</t>
    <phoneticPr fontId="1"/>
  </si>
  <si>
    <t>IF-I</t>
    <phoneticPr fontId="1"/>
  </si>
  <si>
    <t>[kg/s]</t>
    <phoneticPr fontId="1"/>
  </si>
  <si>
    <t>[kPa]</t>
    <phoneticPr fontId="1"/>
  </si>
  <si>
    <t>[kJ/kg]</t>
    <phoneticPr fontId="1"/>
  </si>
  <si>
    <t>.PR</t>
    <phoneticPr fontId="1"/>
  </si>
  <si>
    <t>.eff</t>
    <phoneticPr fontId="1"/>
  </si>
  <si>
    <t>[nond]</t>
    <phoneticPr fontId="1"/>
  </si>
  <si>
    <t>.dht_is</t>
    <phoneticPr fontId="1"/>
  </si>
  <si>
    <t>.dht</t>
    <phoneticPr fontId="1"/>
  </si>
  <si>
    <t>Compressor</t>
    <phoneticPr fontId="1"/>
  </si>
  <si>
    <t>.Nmech</t>
    <phoneticPr fontId="1"/>
  </si>
  <si>
    <t>.pwr</t>
    <phoneticPr fontId="1"/>
  </si>
  <si>
    <t>.trq</t>
    <phoneticPr fontId="1"/>
  </si>
  <si>
    <t>[rpm]</t>
    <phoneticPr fontId="1"/>
  </si>
  <si>
    <t>IF-O</t>
    <phoneticPr fontId="1"/>
  </si>
  <si>
    <t>.flange_b</t>
    <phoneticPr fontId="1"/>
  </si>
  <si>
    <t>.tau</t>
    <phoneticPr fontId="1"/>
  </si>
  <si>
    <t>.T</t>
    <phoneticPr fontId="1"/>
  </si>
  <si>
    <t>[K]</t>
    <phoneticPr fontId="1"/>
  </si>
  <si>
    <t>.fluid_1</t>
    <phoneticPr fontId="1"/>
  </si>
  <si>
    <t>.fluid_2</t>
    <phoneticPr fontId="1"/>
  </si>
  <si>
    <t>[kW]</t>
    <phoneticPr fontId="1"/>
  </si>
  <si>
    <t>.Cp</t>
    <phoneticPr fontId="1"/>
  </si>
  <si>
    <t>[kJ/kg/K]</t>
    <phoneticPr fontId="1"/>
  </si>
  <si>
    <t>.gamt</t>
    <phoneticPr fontId="1"/>
  </si>
  <si>
    <t>.fluid_2_is</t>
    <phoneticPr fontId="1"/>
  </si>
  <si>
    <t>[nond]</t>
    <phoneticPr fontId="1"/>
  </si>
  <si>
    <t>[kN*m]</t>
    <phoneticPr fontId="1"/>
  </si>
  <si>
    <t>full instance name</t>
    <phoneticPr fontId="1"/>
  </si>
  <si>
    <t>unit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</si>
</sst>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"/>
    <numFmt numFmtId="180" formatCode="0.0"/>
    <numFmt numFmtId="181" formatCode="0.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176" fontId="0" fillId="0" borderId="0" xfId="0" applyNumberFormat="1"/>
    <xf numFmtId="2" fontId="0" fillId="0" borderId="0" xfId="0" applyNumberFormat="1"/>
    <xf numFmtId="180" fontId="0" fillId="0" borderId="0" xfId="0" applyNumberFormat="1"/>
    <xf numFmtId="18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L30"/>
  <sheetViews>
    <sheetView tabSelected="1" workbookViewId="0">
      <selection activeCell="K4" sqref="K4"/>
    </sheetView>
  </sheetViews>
  <sheetFormatPr defaultRowHeight="13.5" x14ac:dyDescent="0.15"/>
  <cols>
    <col min="1" max="2" width="2.75" customWidth="1"/>
    <col min="3" max="3" width="3.25" customWidth="1"/>
    <col min="4" max="4" width="10.625" customWidth="1"/>
    <col min="8" max="8" width="3.375" customWidth="1"/>
    <col min="9" max="9" width="21.75" customWidth="1"/>
    <col min="10" max="10" width="9.375" customWidth="1"/>
    <col min="11" max="11" width="3.625" customWidth="1"/>
    <col min="12" max="12" width="12.125" customWidth="1"/>
  </cols>
  <sheetData>
    <row r="3" spans="4:12" x14ac:dyDescent="0.15">
      <c r="E3" t="s">
        <v>15</v>
      </c>
    </row>
    <row r="4" spans="4:12" x14ac:dyDescent="0.15">
      <c r="E4" t="s">
        <v>0</v>
      </c>
      <c r="I4" t="s">
        <v>34</v>
      </c>
      <c r="J4" t="s">
        <v>35</v>
      </c>
    </row>
    <row r="5" spans="4:12" x14ac:dyDescent="0.15">
      <c r="D5" s="3" t="s">
        <v>6</v>
      </c>
      <c r="E5" t="s">
        <v>0</v>
      </c>
      <c r="F5" t="s">
        <v>25</v>
      </c>
      <c r="G5" t="s">
        <v>1</v>
      </c>
      <c r="I5" t="str">
        <f>E5&amp;F5&amp;G5</f>
        <v>Cmp020.fluid_1.m_flow</v>
      </c>
      <c r="J5" t="s">
        <v>7</v>
      </c>
      <c r="L5" s="2">
        <v>10</v>
      </c>
    </row>
    <row r="6" spans="4:12" x14ac:dyDescent="0.15">
      <c r="D6" s="3" t="s">
        <v>6</v>
      </c>
      <c r="E6" t="s">
        <v>0</v>
      </c>
      <c r="F6" t="s">
        <v>25</v>
      </c>
      <c r="G6" t="s">
        <v>2</v>
      </c>
      <c r="I6" t="str">
        <f>E6&amp;F6&amp;G6</f>
        <v>Cmp020.fluid_1.p</v>
      </c>
      <c r="J6" t="s">
        <v>8</v>
      </c>
      <c r="L6" s="2">
        <v>101.3</v>
      </c>
    </row>
    <row r="7" spans="4:12" x14ac:dyDescent="0.15">
      <c r="D7" s="3" t="s">
        <v>6</v>
      </c>
      <c r="E7" t="s">
        <v>0</v>
      </c>
      <c r="F7" t="s">
        <v>25</v>
      </c>
      <c r="G7" t="s">
        <v>23</v>
      </c>
      <c r="I7" t="str">
        <f>E7&amp;F7&amp;G7</f>
        <v>Cmp020.fluid_1.T</v>
      </c>
      <c r="J7" t="s">
        <v>24</v>
      </c>
      <c r="L7" s="2">
        <v>288.14999999999998</v>
      </c>
    </row>
    <row r="8" spans="4:12" x14ac:dyDescent="0.15">
      <c r="D8" s="3" t="s">
        <v>6</v>
      </c>
      <c r="E8" t="s">
        <v>0</v>
      </c>
      <c r="F8" t="s">
        <v>16</v>
      </c>
      <c r="I8" t="str">
        <f>E8&amp;F8&amp;G8</f>
        <v>Cmp020.Nmech</v>
      </c>
      <c r="J8" t="s">
        <v>19</v>
      </c>
      <c r="L8" s="2">
        <v>3000</v>
      </c>
    </row>
    <row r="9" spans="4:12" x14ac:dyDescent="0.15">
      <c r="D9" s="4" t="s">
        <v>4</v>
      </c>
      <c r="E9" t="s">
        <v>0</v>
      </c>
      <c r="F9" t="s">
        <v>10</v>
      </c>
      <c r="I9" t="str">
        <f>E9&amp;F9&amp;G9</f>
        <v>Cmp020.PR</v>
      </c>
      <c r="J9" t="s">
        <v>12</v>
      </c>
      <c r="L9" s="1">
        <v>20</v>
      </c>
    </row>
    <row r="10" spans="4:12" x14ac:dyDescent="0.15">
      <c r="D10" s="4" t="s">
        <v>4</v>
      </c>
      <c r="E10" t="s">
        <v>0</v>
      </c>
      <c r="F10" t="s">
        <v>11</v>
      </c>
      <c r="I10" t="str">
        <f>E10&amp;F10&amp;G10</f>
        <v>Cmp020.eff</v>
      </c>
      <c r="J10" t="s">
        <v>12</v>
      </c>
      <c r="L10" s="1">
        <v>0.8</v>
      </c>
    </row>
    <row r="11" spans="4:12" x14ac:dyDescent="0.15">
      <c r="D11" t="s">
        <v>5</v>
      </c>
      <c r="E11" t="s">
        <v>0</v>
      </c>
      <c r="F11" t="s">
        <v>25</v>
      </c>
      <c r="G11" t="s">
        <v>28</v>
      </c>
      <c r="I11" t="str">
        <f>E11&amp;F11&amp;G11</f>
        <v>Cmp020.fluid_1.Cp</v>
      </c>
      <c r="J11" t="s">
        <v>29</v>
      </c>
      <c r="L11" s="1">
        <v>1.004</v>
      </c>
    </row>
    <row r="12" spans="4:12" x14ac:dyDescent="0.15">
      <c r="D12" t="s">
        <v>5</v>
      </c>
      <c r="E12" t="s">
        <v>0</v>
      </c>
      <c r="F12" t="s">
        <v>25</v>
      </c>
      <c r="G12" t="s">
        <v>30</v>
      </c>
      <c r="I12" t="str">
        <f>E12&amp;F12&amp;G12</f>
        <v>Cmp020.fluid_1.gamt</v>
      </c>
      <c r="J12" t="s">
        <v>32</v>
      </c>
      <c r="L12" s="1">
        <v>1.4</v>
      </c>
    </row>
    <row r="13" spans="4:12" x14ac:dyDescent="0.15">
      <c r="D13" t="s">
        <v>5</v>
      </c>
      <c r="E13" t="s">
        <v>0</v>
      </c>
      <c r="F13" t="s">
        <v>25</v>
      </c>
      <c r="G13" t="s">
        <v>3</v>
      </c>
      <c r="I13" t="str">
        <f>E13&amp;F13&amp;G13</f>
        <v>Cmp020.fluid_1.h</v>
      </c>
      <c r="J13" t="s">
        <v>9</v>
      </c>
      <c r="L13" s="7">
        <f>L11*L7</f>
        <v>289.30259999999998</v>
      </c>
    </row>
    <row r="14" spans="4:12" x14ac:dyDescent="0.15">
      <c r="D14" t="s">
        <v>5</v>
      </c>
      <c r="E14" t="s">
        <v>0</v>
      </c>
      <c r="F14" t="s">
        <v>13</v>
      </c>
      <c r="I14" t="str">
        <f>E14&amp;F14&amp;G14</f>
        <v>Cmp020.dht_is</v>
      </c>
      <c r="J14" t="s">
        <v>9</v>
      </c>
      <c r="L14" s="9">
        <f>L21-L13</f>
        <v>391.5846355549412</v>
      </c>
    </row>
    <row r="15" spans="4:12" x14ac:dyDescent="0.15">
      <c r="D15" t="s">
        <v>5</v>
      </c>
      <c r="E15" t="s">
        <v>0</v>
      </c>
      <c r="F15" t="s">
        <v>14</v>
      </c>
      <c r="I15" t="str">
        <f>E15&amp;F15&amp;G15</f>
        <v>Cmp020.dht</v>
      </c>
      <c r="J15" t="s">
        <v>9</v>
      </c>
      <c r="L15" s="6">
        <f>L14/L10</f>
        <v>489.48079444367647</v>
      </c>
    </row>
    <row r="16" spans="4:12" x14ac:dyDescent="0.15">
      <c r="D16" t="s">
        <v>5</v>
      </c>
      <c r="E16" t="s">
        <v>0</v>
      </c>
      <c r="F16" t="s">
        <v>17</v>
      </c>
      <c r="I16" t="str">
        <f>E16&amp;F16&amp;G16</f>
        <v>Cmp020.pwr</v>
      </c>
      <c r="J16" t="s">
        <v>27</v>
      </c>
      <c r="L16" s="8">
        <f>L15*L5</f>
        <v>4894.807944436765</v>
      </c>
    </row>
    <row r="17" spans="4:12" x14ac:dyDescent="0.15">
      <c r="D17" t="s">
        <v>5</v>
      </c>
      <c r="E17" t="s">
        <v>0</v>
      </c>
      <c r="F17" t="s">
        <v>18</v>
      </c>
      <c r="I17" t="str">
        <f>E17&amp;F17&amp;G17</f>
        <v>Cmp020.trq</v>
      </c>
      <c r="J17" t="s">
        <v>33</v>
      </c>
      <c r="L17" s="7">
        <f>L16/(L8*2*PI()/60)</f>
        <v>15.580657596851809</v>
      </c>
    </row>
    <row r="18" spans="4:12" x14ac:dyDescent="0.15">
      <c r="D18" t="s">
        <v>5</v>
      </c>
      <c r="E18" t="s">
        <v>0</v>
      </c>
      <c r="F18" t="s">
        <v>31</v>
      </c>
      <c r="G18" t="s">
        <v>1</v>
      </c>
      <c r="I18" t="str">
        <f t="shared" ref="I18:I23" si="0">E18&amp;F18&amp;G18</f>
        <v>Cmp020.fluid_2_is.m_flow</v>
      </c>
      <c r="J18" t="s">
        <v>7</v>
      </c>
      <c r="L18">
        <f>L5</f>
        <v>10</v>
      </c>
    </row>
    <row r="19" spans="4:12" x14ac:dyDescent="0.15">
      <c r="D19" t="s">
        <v>5</v>
      </c>
      <c r="E19" t="s">
        <v>0</v>
      </c>
      <c r="F19" t="s">
        <v>31</v>
      </c>
      <c r="G19" t="s">
        <v>2</v>
      </c>
      <c r="I19" t="str">
        <f t="shared" si="0"/>
        <v>Cmp020.fluid_2_is.p</v>
      </c>
      <c r="J19" t="s">
        <v>7</v>
      </c>
      <c r="L19">
        <f>L6*L9</f>
        <v>2026</v>
      </c>
    </row>
    <row r="20" spans="4:12" x14ac:dyDescent="0.15">
      <c r="D20" t="s">
        <v>5</v>
      </c>
      <c r="E20" t="s">
        <v>0</v>
      </c>
      <c r="F20" t="s">
        <v>31</v>
      </c>
      <c r="G20" t="s">
        <v>23</v>
      </c>
      <c r="I20" t="str">
        <f t="shared" si="0"/>
        <v>Cmp020.fluid_2_is.T</v>
      </c>
      <c r="J20" t="s">
        <v>8</v>
      </c>
      <c r="L20" s="7">
        <f>L7*(L9)^((L12-1)/(L12))</f>
        <v>678.17453740531994</v>
      </c>
    </row>
    <row r="21" spans="4:12" x14ac:dyDescent="0.15">
      <c r="D21" t="s">
        <v>5</v>
      </c>
      <c r="E21" t="s">
        <v>0</v>
      </c>
      <c r="F21" t="s">
        <v>31</v>
      </c>
      <c r="G21" t="s">
        <v>3</v>
      </c>
      <c r="I21" t="str">
        <f t="shared" si="0"/>
        <v>Cmp020.fluid_2_is.h</v>
      </c>
      <c r="J21" t="s">
        <v>24</v>
      </c>
      <c r="L21" s="7">
        <f>L20*L22</f>
        <v>680.88723555494119</v>
      </c>
    </row>
    <row r="22" spans="4:12" x14ac:dyDescent="0.15">
      <c r="D22" t="s">
        <v>5</v>
      </c>
      <c r="E22" t="s">
        <v>0</v>
      </c>
      <c r="F22" t="s">
        <v>31</v>
      </c>
      <c r="G22" t="s">
        <v>28</v>
      </c>
      <c r="I22" t="str">
        <f t="shared" si="0"/>
        <v>Cmp020.fluid_2_is.Cp</v>
      </c>
      <c r="J22" t="s">
        <v>9</v>
      </c>
      <c r="L22">
        <f>L11</f>
        <v>1.004</v>
      </c>
    </row>
    <row r="23" spans="4:12" x14ac:dyDescent="0.15">
      <c r="D23" t="s">
        <v>5</v>
      </c>
      <c r="E23" t="s">
        <v>0</v>
      </c>
      <c r="F23" t="s">
        <v>31</v>
      </c>
      <c r="G23" t="s">
        <v>30</v>
      </c>
      <c r="I23" t="str">
        <f t="shared" si="0"/>
        <v>Cmp020.fluid_2_is.gamt</v>
      </c>
      <c r="J23" t="s">
        <v>32</v>
      </c>
      <c r="L23">
        <f>L12</f>
        <v>1.4</v>
      </c>
    </row>
    <row r="24" spans="4:12" ht="12.75" customHeight="1" x14ac:dyDescent="0.15">
      <c r="D24" t="s">
        <v>5</v>
      </c>
      <c r="E24" t="s">
        <v>0</v>
      </c>
      <c r="F24" t="s">
        <v>26</v>
      </c>
      <c r="G24" t="s">
        <v>28</v>
      </c>
      <c r="I24" t="str">
        <f t="shared" ref="I24" si="1">E24&amp;F24&amp;G24</f>
        <v>Cmp020.fluid_2.Cp</v>
      </c>
      <c r="J24" t="s">
        <v>29</v>
      </c>
      <c r="L24">
        <f>L11</f>
        <v>1.004</v>
      </c>
    </row>
    <row r="25" spans="4:12" x14ac:dyDescent="0.15">
      <c r="D25" t="s">
        <v>5</v>
      </c>
      <c r="E25" t="s">
        <v>0</v>
      </c>
      <c r="F25" t="s">
        <v>26</v>
      </c>
      <c r="G25" t="s">
        <v>30</v>
      </c>
      <c r="I25" t="str">
        <f>E25&amp;F25&amp;G25</f>
        <v>Cmp020.fluid_2.gamt</v>
      </c>
      <c r="J25" t="s">
        <v>32</v>
      </c>
      <c r="L25">
        <f>L12</f>
        <v>1.4</v>
      </c>
    </row>
    <row r="26" spans="4:12" x14ac:dyDescent="0.15">
      <c r="D26" t="s">
        <v>5</v>
      </c>
      <c r="E26" t="s">
        <v>0</v>
      </c>
      <c r="F26" t="s">
        <v>26</v>
      </c>
      <c r="G26" t="s">
        <v>3</v>
      </c>
      <c r="I26" t="str">
        <f>E26&amp;F26&amp;G26</f>
        <v>Cmp020.fluid_2.h</v>
      </c>
      <c r="J26" t="s">
        <v>9</v>
      </c>
      <c r="L26" s="8">
        <f>L13+L15</f>
        <v>778.78339444367646</v>
      </c>
    </row>
    <row r="27" spans="4:12" x14ac:dyDescent="0.15">
      <c r="D27" s="5" t="s">
        <v>20</v>
      </c>
      <c r="E27" t="s">
        <v>0</v>
      </c>
      <c r="F27" t="s">
        <v>26</v>
      </c>
      <c r="G27" t="s">
        <v>1</v>
      </c>
      <c r="I27" t="str">
        <f>E27&amp;F27&amp;G27</f>
        <v>Cmp020.fluid_2.m_flow</v>
      </c>
      <c r="J27" t="s">
        <v>7</v>
      </c>
      <c r="L27">
        <f>L5</f>
        <v>10</v>
      </c>
    </row>
    <row r="28" spans="4:12" x14ac:dyDescent="0.15">
      <c r="D28" s="5" t="s">
        <v>20</v>
      </c>
      <c r="E28" t="s">
        <v>0</v>
      </c>
      <c r="F28" t="s">
        <v>26</v>
      </c>
      <c r="G28" t="s">
        <v>2</v>
      </c>
      <c r="I28" t="str">
        <f>E28&amp;F28&amp;G28</f>
        <v>Cmp020.fluid_2.p</v>
      </c>
      <c r="J28" t="s">
        <v>8</v>
      </c>
      <c r="L28">
        <f>L6*L9</f>
        <v>2026</v>
      </c>
    </row>
    <row r="29" spans="4:12" x14ac:dyDescent="0.15">
      <c r="D29" s="5" t="s">
        <v>20</v>
      </c>
      <c r="E29" t="s">
        <v>0</v>
      </c>
      <c r="F29" t="s">
        <v>26</v>
      </c>
      <c r="G29" t="s">
        <v>23</v>
      </c>
      <c r="I29" t="str">
        <f>E29&amp;F29&amp;G29</f>
        <v>Cmp020.fluid_2.T</v>
      </c>
      <c r="J29" t="s">
        <v>24</v>
      </c>
      <c r="L29" s="7">
        <f>L26/L24</f>
        <v>775.68067175664987</v>
      </c>
    </row>
    <row r="30" spans="4:12" x14ac:dyDescent="0.15">
      <c r="D30" s="5" t="s">
        <v>20</v>
      </c>
      <c r="E30" t="s">
        <v>0</v>
      </c>
      <c r="F30" t="s">
        <v>21</v>
      </c>
      <c r="G30" t="s">
        <v>22</v>
      </c>
      <c r="I30" t="str">
        <f>E30&amp;F30&amp;G30</f>
        <v>Cmp020.flange_b.tau</v>
      </c>
      <c r="J30" t="s">
        <v>33</v>
      </c>
      <c r="L30" s="7">
        <f>L17</f>
        <v>15.580657596851809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Elements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2018-10-13T06:04:17Z</dcterms:modified>
</cp:coreProperties>
</file>